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30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<sst xmlns="http://schemas.openxmlformats.org/spreadsheetml/2006/main" count="53" uniqueCount="49">
  <si>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>ANEXO III</t>
  </si>
  <si>
    <t>QUADRO COMPARATIVO DE PREÇOS - SEMANA DA ENFERMAGEM DE 2024</t>
  </si>
  <si>
    <t>Banco de Preço 1</t>
  </si>
  <si>
    <t>Banco de Preço 2</t>
  </si>
  <si>
    <t>Banco de Preço 3</t>
  </si>
  <si>
    <t>Média</t>
  </si>
  <si>
    <t>COFEN</t>
  </si>
  <si>
    <t>COREN/MT</t>
  </si>
  <si>
    <t>item</t>
  </si>
  <si>
    <t>Descrição</t>
  </si>
  <si>
    <t>Qt.</t>
  </si>
  <si>
    <t>diária</t>
  </si>
  <si>
    <t>V. Unit.</t>
  </si>
  <si>
    <t>V. Total</t>
  </si>
  <si>
    <t>V. Unit. Est.</t>
  </si>
  <si>
    <t>V. Total. Est.</t>
  </si>
  <si>
    <t xml:space="preserve">Banner com logomarca 1,20cmX90cm, 4x4 cores, em lona, com corda e bastão </t>
  </si>
  <si>
    <t>Bloco de Rascunho Tamanho A5 (21 x 14,8 cm), capa 4x0 cor, capa e contracapa sulfite 120g/m² / 20x1 via sem impressão, 56g, colado, quantidade de folhas: 50</t>
  </si>
  <si>
    <t>Caneta esferográfica plástica, corpo na cor prata, clipe cromado, com mola, apoio emborrachado, impressão em 4 cores em silk. Tinta: preta.</t>
  </si>
  <si>
    <t>Crachá Tamanho 9,5 x 14,5 cm, papel sulfite 170g/m², 4X0 cores, com dois furos e corda para pescoço. Arte enviada pelo Coren-MT</t>
  </si>
  <si>
    <t>Backdrop com instalação em estrutura de alumínio q30 (painel de fundo) personalizado, medindo 4,5 m x 2m sendo impresso em lona fosca, 4x0 cores: fio 440, material nacional, ilhós em todas as bordas e impressão em policromia digital uv, incluso a desmontagem</t>
  </si>
  <si>
    <t>Mochila Dobrável, 210D riptop com bolso frontal com ziper. Fornecida desdobrada 295 x 415 x 110 mm, Dobrada: 160 x 130 mm. Cor da mochila: azul. Personalização em branco 15x10cm</t>
  </si>
  <si>
    <t>Placa de Homenagem em aço  inox escovada, personalizada, com logo e dizeres  gravados com aplicação de cor, nas medidas  15x10cm, acondicionada em estojo de veludo</t>
  </si>
  <si>
    <t>Echarpe na medida de 1m x 1m, tecido 100% seda, cor definir, personalizada+C17:C19</t>
  </si>
  <si>
    <t>Squeeze Térmico Deve possuir parede dupla que mantenha a temperatura do líquido por até seis horas. Tampa com alça de transporte, bico flip e canudo interno. Dimensões aproximadas 21 x 8 cm. Personalização:</t>
  </si>
  <si>
    <t>Coffe break (contendo no minimo) 04 tipos de salgados, sendo 2 tipos assados e 2 fritos, sala de  frutas frescas, 02 tipos de refrigerantes, 2 tipos de suco, água.
Vasilhames e utensílios para servir (de porcelana, vidro ou  inox) Duas mesas de buffet com toalhas Copos e guardanapos descartáveis em quantidade suficiente
Serviço de     reposição</t>
  </si>
  <si>
    <t>Coffe break (contendo no minimo) 04 tipos de salgados, sendo 2         tipos assados e 2 fritos, sala de  frutas frescas, 02 tipos de refrigerantes, 2 tipos de suco, água. Vasilhames e utensílios para servir (de porcelana, vidro ou  inox) Duas mesas de buffet com toalhas Copos e guardanapos descartáveis em quantidade suficiente Serviço de     reposição</t>
  </si>
  <si>
    <t>Serviço de de petit four para 20 pessoas (por dia) durante os três dias  de evento, para sala de reunião, contendo: salgados assados, croissants e folhados diversos, três tipos de frutas frescas. Bebidas: café com     e sem açúcar; água</t>
  </si>
  <si>
    <t>Almoço para 40 pessoas durante os  3 dias de evento, contendo: 2 tipos de arroz, 2 tipos de carnes, 2 tipos de legumes, 2 tipos de salada, 2  tipos de massas, 2 tipos de suco natural, 2 tipos de refrigerante, incluso, o fornecimento de talheres, pratos e copos. Serviço de garçom para preparo do buffet e servir os participantes da refeição</t>
  </si>
  <si>
    <t>Garrafão 20 litros de água para bebedouros</t>
  </si>
  <si>
    <t>Água em garrafa (500 ml) para servir aos palestrantes e apresentadores de trabalhos científicos</t>
  </si>
  <si>
    <t xml:space="preserve">Locação de painel eletrônico de Led indoor (Telão de alta resolução) P5mm com 10 metros de largura e 5 de altura, com capacidade para processamento de imagens estáticas e dinâmicas digital. Inclui transporte, montagem, desmontagem e operação, além de equipamentos acessórios para controle e gerenciamento de imagens. Instalação no Auditório do evento, para os três dias (unidade de medida é metro quadrado). </t>
  </si>
  <si>
    <r>
      <rPr>
        <sz val="8"/>
        <color theme="1"/>
        <rFont val="Segoe UI Variable Small Semibol"/>
        <charset val="134"/>
      </rPr>
      <t xml:space="preserve">Locação de 01(um) sistema de projeção, composto de 01(um) telão para projeção, 01 (um) projetor multimídia, 01 (um) notebook, 01(um) passador de slides e laser point, sendo: o telão no tamanho 120' (2,40 x 1,80m), superfície branca matte-white, com tripé e haste de sustentação com altura de 2,60m; o  projetor acompanhado de notebook corporativo, passador de slides  e laser point, pronto para apresentações, seminários e palestras. Já incluso os encargos com transporte, montagem, operação e desmontagem de  todo o material. Para </t>
    </r>
    <r>
      <rPr>
        <b/>
        <sz val="8"/>
        <color theme="1"/>
        <rFont val="Segoe UI Variable Small Semibol"/>
        <charset val="134"/>
      </rPr>
      <t>instalação no auditório</t>
    </r>
  </si>
  <si>
    <r>
      <rPr>
        <sz val="8"/>
        <color theme="1"/>
        <rFont val="Segoe UI Variable Small Semibol"/>
        <charset val="134"/>
      </rPr>
      <t xml:space="preserve">Locação de 01(um) sistema de projeção, composto de 01(um) telão para projeção, 01 (um) projetor multimídia, 01 (um) notebook, 01(um) passador de slides e laser point, sendo: o telão no tamanho 120' (2,40 x 1,80m), superfície branca matte-white, com tripé e haste de sustentação com altura de 2,60m; o  projetor acompanhado de notebook corporativo, passador de slides  e laser point, pronto para apresentações, seminários e palestras. Já incluso os encargos com transporte, montagem, operação e desmontagem de  todo o material. Para instalação na </t>
    </r>
    <r>
      <rPr>
        <b/>
        <sz val="8"/>
        <color theme="1"/>
        <rFont val="Segoe UI Variable Small Semibol"/>
        <charset val="134"/>
      </rPr>
      <t>sala de aula</t>
    </r>
  </si>
  <si>
    <t xml:space="preserve">Mesa de de som                c/16 canais, amplificador potência 400WRMS; 2 caixas acústicas de
200 WRMS com tripé e pedestal tipo girafa p/ microfone. Para instalação no auditório </t>
  </si>
  <si>
    <t>Locação de caixa Acústica para múltiplas aplicações, sistema de sonorização, para múltiplas aplicações, mínimo de 400 watts RMS com tripé</t>
  </si>
  <si>
    <t xml:space="preserve">Microcomputador portátil (notebook) com as especificações mínimas: Processador do tipo x86/64bits, com tecnologia de dois núcleos em única pastilha; memória RAM de 6GB (seis gigabytes); disco rígido de 500GB; leitor e gravador de CD/DVD; placa de rede Gigabite com conector RJ- 45; conexão Wireless 802.11g . </t>
  </si>
  <si>
    <t>Microfone de mão com ou sem fio. Para utilização no Auditório do evento</t>
  </si>
  <si>
    <t>Microfone de mão com ou sem fio. Para utilização na sala</t>
  </si>
  <si>
    <t>TV LED/LCD de no mínimo 60 polegadas, com tecnologia FULL HD ou superior, entrada HDMI e suporte de chão ou
pedestal. Disponibilizar cabos necessários para ligar a projetores, computadores</t>
  </si>
  <si>
    <t>Impressora multifuncional com conexão de rede s/ fio, com cartuchos preto e               branco, colorido, contendo papel para impressão</t>
  </si>
  <si>
    <t>Impressora Térmica de Etiquetas + Suprimentos (para impressão de 300                 etiquetas)</t>
  </si>
  <si>
    <t>Mestre de de Cerimônias para abertura e atividades: palestra magna, conferências, Solenidades de abertura e encerramento, távola,</t>
  </si>
  <si>
    <t>Fotógrafo profissional capacitados, com experiência mínima de 01 ano para cobertura completa de eventos</t>
  </si>
  <si>
    <t>Operador de Som Profissional encarregado de monitorar o áudio geral do evento, a gravação do mesmo e dar apoio  técnico aos participantes online</t>
  </si>
  <si>
    <t xml:space="preserve">Arranjo de flores para mesa de  cerimônia – tipo chão, com 2 m de largura e 0,80 de altura cada, com   flores naturais da estação. </t>
  </si>
  <si>
    <t>Transmissão equipamentos profissionais próprios (03 câmeras, 06 microfones, sonorização, iluminação cênica    básica, encoder, servidor de streaming, hospedagem de transmissão, mesa de corte e etc) e ficar à disposição por aproximadamente 8 horas por dia, contando a montagem, acompanhamento da cerimônia e desmontagem.</t>
  </si>
  <si>
    <t>TOTAL ESTIMADO</t>
  </si>
  <si>
    <r>
      <rPr>
        <sz val="8"/>
        <color theme="1"/>
        <rFont val="Segoe UI Variable Small Semibol"/>
        <charset val="134"/>
      </rPr>
      <t xml:space="preserve">OSB 1: Foi utilizada como referência a proposta vencedora das licitações pesquisadas, em atendimento à IN 65/2021, Art. 5º, inciso I - composição de custos unitários menores ou iguais à mediana do item correspondente nos sistemas oficiais de governo, como Painel de Preços ou banco de preços em saúde, observado o índice de atualização de preços correspondente; Dessa maneira, os valores são compatíveis e a área coerente aos objetivos do projeto.      OBS 2: Para a composição de cada valor, o Banco de Preços forneceu a mediana das melhores propostas. Foi feita a média aritimética dos valores mais próximos com a realidade do Estado do Mato Grosso. Utilizou-se a mediana para cada componente de preço, pois é a melhor medida de tendencia central para o presente caso. Em alguns valores da pesquisa, a proposta vencedora não correspondeu com o parâmetro razoavelmente aceito, além do fato de a mediana excluir, por si só, os valores extremos de sua composição, seja para mais ou para menos.                                                                                    OBS 3: O item "microfone", em que pese se trate de locação, na pesquisa realizada no Banco de Preços, forneceu aquisição. Entretanto, dada as especificidades locais, a experiência com os eventos anteriores e a pesquisa do mercado local, entende-se que o valor proposto corresponde com a realidade local e q os equipamentos a serem descritos no edital de licitação são da qualidade pretendida.  Dessa maneira, </t>
    </r>
    <r>
      <rPr>
        <b/>
        <sz val="8"/>
        <color theme="1"/>
        <rFont val="Segoe UI Variable Small Semibol"/>
        <charset val="134"/>
      </rPr>
      <t>é possível atestar que os valores acima analisados são os praticados no mercado local</t>
    </r>
    <r>
      <rPr>
        <sz val="8"/>
        <color theme="1"/>
        <rFont val="Segoe UI Variable Small Semibol"/>
        <charset val="134"/>
      </rPr>
      <t>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OBS 4: O item 7, para ação semana de enfermagem 1001, aprovado pelo COFEN, 3 unidade. O restante (17) será pela dotação orçamentária do administrativo 2001. Valor total estimado aprovado pelo COFEN ficou em R$ 157.355,83.    Cuiabá/MT,  20 de fevereiro de 2024.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</si>
</sst>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4">
    <font>
      <sz val="11"/>
      <color theme="1"/>
      <name val="Calibri"/>
      <charset val="134"/>
      <scheme val="minor"/>
    </font>
    <font>
      <sz val="8"/>
      <color theme="1"/>
      <name val="Segoe UI Variable Small Semibol"/>
      <charset val="134"/>
    </font>
    <font>
      <b/>
      <sz val="8"/>
      <color theme="1"/>
      <name val="Segoe UI Variable Small Semibol"/>
      <charset val="134"/>
    </font>
    <font>
      <sz val="8"/>
      <name val="Segoe UI Variable Small Semibo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13" applyNumberFormat="0" applyAlignment="0" applyProtection="0">
      <alignment vertical="center"/>
    </xf>
    <xf numFmtId="0" fontId="14" fillId="10" borderId="14" applyNumberFormat="0" applyAlignment="0" applyProtection="0">
      <alignment vertical="center"/>
    </xf>
    <xf numFmtId="0" fontId="15" fillId="10" borderId="13" applyNumberFormat="0" applyAlignment="0" applyProtection="0">
      <alignment vertical="center"/>
    </xf>
    <xf numFmtId="0" fontId="16" fillId="11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5" borderId="6" xfId="0" applyFont="1" applyFill="1" applyBorder="1" applyAlignment="1">
      <alignment wrapText="1"/>
    </xf>
    <xf numFmtId="0" fontId="1" fillId="5" borderId="6" xfId="0" applyFont="1" applyFill="1" applyBorder="1" applyAlignment="1">
      <alignment horizontal="center" vertical="center"/>
    </xf>
    <xf numFmtId="177" fontId="1" fillId="5" borderId="6" xfId="2" applyFont="1" applyFill="1" applyBorder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177" fontId="1" fillId="0" borderId="6" xfId="2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177" fontId="3" fillId="0" borderId="6" xfId="2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2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3" fillId="5" borderId="6" xfId="2" applyFont="1" applyFill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7" fontId="1" fillId="0" borderId="0" xfId="0" applyNumberFormat="1" applyFont="1"/>
    <xf numFmtId="0" fontId="1" fillId="0" borderId="7" xfId="0" applyFont="1" applyBorder="1" applyAlignment="1">
      <alignment horizontal="center"/>
    </xf>
    <xf numFmtId="177" fontId="1" fillId="0" borderId="6" xfId="2" applyFont="1" applyBorder="1"/>
    <xf numFmtId="177" fontId="2" fillId="0" borderId="0" xfId="2" applyFont="1" applyBorder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609600</xdr:colOff>
      <xdr:row>49</xdr:row>
      <xdr:rowOff>76200</xdr:rowOff>
    </xdr:from>
    <xdr:to>
      <xdr:col>8</xdr:col>
      <xdr:colOff>486117</xdr:colOff>
      <xdr:row>50</xdr:row>
      <xdr:rowOff>523960</xdr:rowOff>
    </xdr:to>
    <xdr:pic>
      <xdr:nvPicPr>
        <xdr:cNvPr id="4" name="Imagem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075" y="27816175"/>
          <a:ext cx="244792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tabSelected="1" showWhiteSpace="0" workbookViewId="0">
      <pane ySplit="1" topLeftCell="A2" activePane="bottomLeft" state="frozen"/>
      <selection/>
      <selection pane="bottomLeft" activeCell="O8" sqref="O8"/>
    </sheetView>
  </sheetViews>
  <sheetFormatPr defaultColWidth="9" defaultRowHeight="12.75"/>
  <cols>
    <col min="1" max="1" width="4" style="2" customWidth="1"/>
    <col min="2" max="2" width="37.7142857142857" style="3" customWidth="1"/>
    <col min="3" max="3" width="5" style="2" customWidth="1"/>
    <col min="4" max="4" width="4.57142857142857" style="2" customWidth="1"/>
    <col min="5" max="5" width="11.4285714285714" style="3" customWidth="1"/>
    <col min="6" max="6" width="13" style="3" customWidth="1"/>
    <col min="7" max="7" width="12.5714285714286" style="3" customWidth="1"/>
    <col min="8" max="8" width="13" style="3" customWidth="1"/>
    <col min="9" max="10" width="13.1428571428571" style="3" customWidth="1"/>
    <col min="11" max="11" width="11" style="3" customWidth="1"/>
    <col min="12" max="12" width="12.4285714285714" style="3" customWidth="1"/>
    <col min="13" max="13" width="12.7142857142857" style="3" customWidth="1"/>
    <col min="14" max="16" width="11.2857142857143" style="3" customWidth="1"/>
    <col min="17" max="17" width="10.4285714285714" style="3" customWidth="1"/>
    <col min="18" max="18" width="9.14285714285714" style="3"/>
    <col min="19" max="19" width="9.14285714285714" style="3" customWidth="1"/>
    <col min="20" max="16384" width="9.14285714285714" style="3"/>
  </cols>
  <sheetData>
    <row r="1" ht="5.25" customHeight="1"/>
    <row r="2" ht="16" customHeight="1" spans="2:14">
      <c r="B2" s="4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28"/>
    </row>
    <row r="4" ht="15" customHeight="1" spans="2:14">
      <c r="B4" s="7"/>
      <c r="C4" s="8"/>
      <c r="D4" s="8"/>
      <c r="E4" s="9" t="s">
        <v>2</v>
      </c>
      <c r="F4" s="10"/>
      <c r="G4" s="9" t="s">
        <v>3</v>
      </c>
      <c r="H4" s="10"/>
      <c r="I4" s="9" t="s">
        <v>4</v>
      </c>
      <c r="J4" s="10"/>
      <c r="K4" s="29" t="s">
        <v>5</v>
      </c>
      <c r="L4" s="30"/>
      <c r="M4" s="31" t="s">
        <v>6</v>
      </c>
      <c r="N4" s="32" t="s">
        <v>7</v>
      </c>
    </row>
    <row r="5" s="1" customFormat="1" spans="1:14">
      <c r="A5" s="11" t="s">
        <v>8</v>
      </c>
      <c r="B5" s="12" t="s">
        <v>9</v>
      </c>
      <c r="C5" s="12" t="s">
        <v>10</v>
      </c>
      <c r="D5" s="12" t="s">
        <v>11</v>
      </c>
      <c r="E5" s="13" t="s">
        <v>12</v>
      </c>
      <c r="F5" s="13" t="s">
        <v>13</v>
      </c>
      <c r="G5" s="14" t="s">
        <v>12</v>
      </c>
      <c r="H5" s="14" t="s">
        <v>13</v>
      </c>
      <c r="I5" s="33" t="s">
        <v>12</v>
      </c>
      <c r="J5" s="33" t="s">
        <v>13</v>
      </c>
      <c r="K5" s="34" t="s">
        <v>14</v>
      </c>
      <c r="L5" s="35" t="s">
        <v>15</v>
      </c>
      <c r="M5" s="36"/>
      <c r="N5" s="37"/>
    </row>
    <row r="6" ht="25.5" spans="1:14">
      <c r="A6" s="15">
        <v>1</v>
      </c>
      <c r="B6" s="16" t="s">
        <v>16</v>
      </c>
      <c r="C6" s="17">
        <v>5</v>
      </c>
      <c r="D6" s="17">
        <v>1</v>
      </c>
      <c r="E6" s="18">
        <v>82.48</v>
      </c>
      <c r="F6" s="18">
        <f t="shared" ref="F6:F36" si="0">C6*D6*E6</f>
        <v>412.4</v>
      </c>
      <c r="G6" s="18">
        <v>97.98</v>
      </c>
      <c r="H6" s="18">
        <f t="shared" ref="H6:H36" si="1">C6*D6*G6</f>
        <v>489.9</v>
      </c>
      <c r="I6" s="38">
        <v>80</v>
      </c>
      <c r="J6" s="18">
        <f t="shared" ref="J6:J36" si="2">C6*D6*I6</f>
        <v>400</v>
      </c>
      <c r="K6" s="18">
        <f t="shared" ref="K6:L36" si="3">AVERAGE(E6+G6+I6)/3</f>
        <v>86.82</v>
      </c>
      <c r="L6" s="18">
        <f t="shared" si="3"/>
        <v>434.1</v>
      </c>
      <c r="M6" s="39">
        <f t="shared" ref="M6:M36" si="4">L6*0.95</f>
        <v>412.395</v>
      </c>
      <c r="N6" s="39">
        <f t="shared" ref="N6:N36" si="5">L6-M6</f>
        <v>21.705</v>
      </c>
    </row>
    <row r="7" ht="39" customHeight="1" spans="1:14">
      <c r="A7" s="15">
        <v>2</v>
      </c>
      <c r="B7" s="16" t="s">
        <v>17</v>
      </c>
      <c r="C7" s="17">
        <v>350</v>
      </c>
      <c r="D7" s="17">
        <v>1</v>
      </c>
      <c r="E7" s="18">
        <v>5.75</v>
      </c>
      <c r="F7" s="18">
        <f t="shared" si="0"/>
        <v>2012.5</v>
      </c>
      <c r="G7" s="18">
        <v>7.69</v>
      </c>
      <c r="H7" s="18">
        <f t="shared" si="1"/>
        <v>2691.5</v>
      </c>
      <c r="I7" s="18">
        <v>7.98</v>
      </c>
      <c r="J7" s="18">
        <f t="shared" si="2"/>
        <v>2793</v>
      </c>
      <c r="K7" s="18">
        <f t="shared" si="3"/>
        <v>7.14</v>
      </c>
      <c r="L7" s="18">
        <f t="shared" si="3"/>
        <v>2499</v>
      </c>
      <c r="M7" s="39">
        <f t="shared" si="4"/>
        <v>2374.05</v>
      </c>
      <c r="N7" s="39">
        <f t="shared" si="5"/>
        <v>124.95</v>
      </c>
    </row>
    <row r="8" ht="42.75" customHeight="1" spans="1:14">
      <c r="A8" s="15">
        <v>3</v>
      </c>
      <c r="B8" s="16" t="s">
        <v>18</v>
      </c>
      <c r="C8" s="17">
        <v>350</v>
      </c>
      <c r="D8" s="17">
        <v>1</v>
      </c>
      <c r="E8" s="18">
        <v>5.4</v>
      </c>
      <c r="F8" s="18">
        <f t="shared" si="0"/>
        <v>1890</v>
      </c>
      <c r="G8" s="18">
        <v>6.5</v>
      </c>
      <c r="H8" s="18">
        <f t="shared" si="1"/>
        <v>2275</v>
      </c>
      <c r="I8" s="18">
        <v>7.25</v>
      </c>
      <c r="J8" s="18">
        <f t="shared" si="2"/>
        <v>2537.5</v>
      </c>
      <c r="K8" s="18">
        <f t="shared" si="3"/>
        <v>6.38333333333333</v>
      </c>
      <c r="L8" s="18">
        <f t="shared" si="3"/>
        <v>2234.16666666667</v>
      </c>
      <c r="M8" s="39">
        <f t="shared" si="4"/>
        <v>2122.45833333333</v>
      </c>
      <c r="N8" s="39">
        <f t="shared" si="5"/>
        <v>111.708333333333</v>
      </c>
    </row>
    <row r="9" ht="38.25" spans="1:14">
      <c r="A9" s="15">
        <v>4</v>
      </c>
      <c r="B9" s="16" t="s">
        <v>19</v>
      </c>
      <c r="C9" s="17">
        <v>350</v>
      </c>
      <c r="D9" s="17">
        <v>1</v>
      </c>
      <c r="E9" s="18">
        <v>4</v>
      </c>
      <c r="F9" s="18">
        <f t="shared" si="0"/>
        <v>1400</v>
      </c>
      <c r="G9" s="18">
        <v>4.27</v>
      </c>
      <c r="H9" s="18">
        <f t="shared" si="1"/>
        <v>1494.5</v>
      </c>
      <c r="I9" s="18">
        <v>5.5</v>
      </c>
      <c r="J9" s="18">
        <f t="shared" si="2"/>
        <v>1925</v>
      </c>
      <c r="K9" s="18">
        <f t="shared" si="3"/>
        <v>4.59</v>
      </c>
      <c r="L9" s="18">
        <f t="shared" si="3"/>
        <v>1606.5</v>
      </c>
      <c r="M9" s="39">
        <f t="shared" si="4"/>
        <v>1526.175</v>
      </c>
      <c r="N9" s="39">
        <f t="shared" si="5"/>
        <v>80.325</v>
      </c>
    </row>
    <row r="10" ht="84.75" customHeight="1" spans="1:14">
      <c r="A10" s="15">
        <v>5</v>
      </c>
      <c r="B10" s="16" t="s">
        <v>20</v>
      </c>
      <c r="C10" s="17">
        <v>2</v>
      </c>
      <c r="D10" s="17">
        <v>1</v>
      </c>
      <c r="E10" s="18">
        <v>1599.91</v>
      </c>
      <c r="F10" s="18">
        <f t="shared" si="0"/>
        <v>3199.82</v>
      </c>
      <c r="G10" s="18">
        <v>1600</v>
      </c>
      <c r="H10" s="18">
        <f t="shared" si="1"/>
        <v>3200</v>
      </c>
      <c r="I10" s="18">
        <v>1603.97</v>
      </c>
      <c r="J10" s="18">
        <f t="shared" si="2"/>
        <v>3207.94</v>
      </c>
      <c r="K10" s="18">
        <f t="shared" si="3"/>
        <v>1601.29333333333</v>
      </c>
      <c r="L10" s="18">
        <f t="shared" si="3"/>
        <v>3202.58666666667</v>
      </c>
      <c r="M10" s="39">
        <f t="shared" si="4"/>
        <v>3042.45733333333</v>
      </c>
      <c r="N10" s="39">
        <f t="shared" si="5"/>
        <v>160.129333333333</v>
      </c>
    </row>
    <row r="11" ht="53.25" customHeight="1" spans="1:14">
      <c r="A11" s="15">
        <v>6</v>
      </c>
      <c r="B11" s="16" t="s">
        <v>21</v>
      </c>
      <c r="C11" s="17">
        <v>350</v>
      </c>
      <c r="D11" s="17">
        <v>1</v>
      </c>
      <c r="E11" s="18">
        <v>52.1</v>
      </c>
      <c r="F11" s="18">
        <f t="shared" si="0"/>
        <v>18235</v>
      </c>
      <c r="G11" s="18">
        <v>43.8</v>
      </c>
      <c r="H11" s="18">
        <f t="shared" si="1"/>
        <v>15330</v>
      </c>
      <c r="I11" s="18">
        <v>52.02</v>
      </c>
      <c r="J11" s="18">
        <f t="shared" si="2"/>
        <v>18207</v>
      </c>
      <c r="K11" s="18">
        <f t="shared" si="3"/>
        <v>49.3066666666667</v>
      </c>
      <c r="L11" s="18">
        <f t="shared" si="3"/>
        <v>17257.3333333333</v>
      </c>
      <c r="M11" s="39">
        <f t="shared" si="4"/>
        <v>16394.4666666667</v>
      </c>
      <c r="N11" s="39">
        <f t="shared" si="5"/>
        <v>862.866666666669</v>
      </c>
    </row>
    <row r="12" ht="51" spans="1:14">
      <c r="A12" s="15">
        <v>7</v>
      </c>
      <c r="B12" s="16" t="s">
        <v>22</v>
      </c>
      <c r="C12" s="17">
        <v>20</v>
      </c>
      <c r="D12" s="17">
        <v>1</v>
      </c>
      <c r="E12" s="18">
        <v>276</v>
      </c>
      <c r="F12" s="18">
        <f t="shared" si="0"/>
        <v>5520</v>
      </c>
      <c r="G12" s="18">
        <v>250</v>
      </c>
      <c r="H12" s="18">
        <f t="shared" si="1"/>
        <v>5000</v>
      </c>
      <c r="I12" s="18">
        <v>236.25</v>
      </c>
      <c r="J12" s="18">
        <f t="shared" si="2"/>
        <v>4725</v>
      </c>
      <c r="K12" s="18">
        <f t="shared" si="3"/>
        <v>254.083333333333</v>
      </c>
      <c r="L12" s="18">
        <f t="shared" si="3"/>
        <v>5081.66666666667</v>
      </c>
      <c r="M12" s="39">
        <f t="shared" si="4"/>
        <v>4827.58333333333</v>
      </c>
      <c r="N12" s="39">
        <f t="shared" si="5"/>
        <v>254.083333333334</v>
      </c>
    </row>
    <row r="13" ht="25.5" spans="1:14">
      <c r="A13" s="15">
        <v>8</v>
      </c>
      <c r="B13" s="16" t="s">
        <v>23</v>
      </c>
      <c r="C13" s="17">
        <v>50</v>
      </c>
      <c r="D13" s="17">
        <v>1</v>
      </c>
      <c r="E13" s="18">
        <v>70</v>
      </c>
      <c r="F13" s="18">
        <f t="shared" si="0"/>
        <v>3500</v>
      </c>
      <c r="G13" s="18">
        <v>42.5</v>
      </c>
      <c r="H13" s="18">
        <f t="shared" si="1"/>
        <v>2125</v>
      </c>
      <c r="I13" s="18">
        <v>45.6</v>
      </c>
      <c r="J13" s="18">
        <f t="shared" si="2"/>
        <v>2280</v>
      </c>
      <c r="K13" s="18">
        <f t="shared" si="3"/>
        <v>52.7</v>
      </c>
      <c r="L13" s="18">
        <f t="shared" si="3"/>
        <v>2635</v>
      </c>
      <c r="M13" s="39">
        <f t="shared" si="4"/>
        <v>2503.25</v>
      </c>
      <c r="N13" s="39">
        <f t="shared" si="5"/>
        <v>131.75</v>
      </c>
    </row>
    <row r="14" ht="63.75" spans="1:17">
      <c r="A14" s="15">
        <v>9</v>
      </c>
      <c r="B14" s="16" t="s">
        <v>24</v>
      </c>
      <c r="C14" s="17">
        <v>350</v>
      </c>
      <c r="D14" s="17">
        <v>1</v>
      </c>
      <c r="E14" s="18">
        <v>57</v>
      </c>
      <c r="F14" s="18">
        <f t="shared" si="0"/>
        <v>19950</v>
      </c>
      <c r="G14" s="18">
        <v>50.24</v>
      </c>
      <c r="H14" s="18">
        <f t="shared" si="1"/>
        <v>17584</v>
      </c>
      <c r="I14" s="18">
        <v>44.65</v>
      </c>
      <c r="J14" s="18">
        <f t="shared" si="2"/>
        <v>15627.5</v>
      </c>
      <c r="K14" s="18">
        <f t="shared" si="3"/>
        <v>50.63</v>
      </c>
      <c r="L14" s="18">
        <f t="shared" si="3"/>
        <v>17720.5</v>
      </c>
      <c r="M14" s="39">
        <f t="shared" si="4"/>
        <v>16834.475</v>
      </c>
      <c r="N14" s="39">
        <f t="shared" si="5"/>
        <v>886.025000000001</v>
      </c>
      <c r="O14" s="40"/>
      <c r="P14" s="40"/>
      <c r="Q14" s="40"/>
    </row>
    <row r="15" ht="121.5" customHeight="1" spans="1:14">
      <c r="A15" s="15">
        <v>10</v>
      </c>
      <c r="B15" s="19" t="s">
        <v>25</v>
      </c>
      <c r="C15" s="20">
        <v>350</v>
      </c>
      <c r="D15" s="20">
        <v>1</v>
      </c>
      <c r="E15" s="21">
        <v>49.3</v>
      </c>
      <c r="F15" s="21">
        <f t="shared" si="0"/>
        <v>17255</v>
      </c>
      <c r="G15" s="21">
        <v>42.68</v>
      </c>
      <c r="H15" s="21">
        <f t="shared" si="1"/>
        <v>14938</v>
      </c>
      <c r="I15" s="21">
        <v>45</v>
      </c>
      <c r="J15" s="21">
        <f t="shared" si="2"/>
        <v>15750</v>
      </c>
      <c r="K15" s="21">
        <f t="shared" si="3"/>
        <v>45.66</v>
      </c>
      <c r="L15" s="18">
        <f t="shared" si="3"/>
        <v>15981</v>
      </c>
      <c r="M15" s="39">
        <f t="shared" si="4"/>
        <v>15181.95</v>
      </c>
      <c r="N15" s="39">
        <f t="shared" si="5"/>
        <v>799.050000000001</v>
      </c>
    </row>
    <row r="16" ht="101.25" customHeight="1" spans="1:14">
      <c r="A16" s="15">
        <v>11</v>
      </c>
      <c r="B16" s="19" t="s">
        <v>26</v>
      </c>
      <c r="C16" s="20">
        <v>50</v>
      </c>
      <c r="D16" s="20">
        <v>1</v>
      </c>
      <c r="E16" s="21">
        <v>48.97</v>
      </c>
      <c r="F16" s="21">
        <f t="shared" si="0"/>
        <v>2448.5</v>
      </c>
      <c r="G16" s="21">
        <v>42.68</v>
      </c>
      <c r="H16" s="21">
        <f t="shared" si="1"/>
        <v>2134</v>
      </c>
      <c r="I16" s="21">
        <v>45</v>
      </c>
      <c r="J16" s="21">
        <f t="shared" si="2"/>
        <v>2250</v>
      </c>
      <c r="K16" s="21">
        <f t="shared" si="3"/>
        <v>45.55</v>
      </c>
      <c r="L16" s="18">
        <f t="shared" si="3"/>
        <v>2277.5</v>
      </c>
      <c r="M16" s="39">
        <f t="shared" si="4"/>
        <v>2163.625</v>
      </c>
      <c r="N16" s="39">
        <f t="shared" si="5"/>
        <v>113.875</v>
      </c>
    </row>
    <row r="17" ht="63.75" spans="1:14">
      <c r="A17" s="15">
        <v>12</v>
      </c>
      <c r="B17" s="22" t="s">
        <v>27</v>
      </c>
      <c r="C17" s="23">
        <v>20</v>
      </c>
      <c r="D17" s="23">
        <v>3</v>
      </c>
      <c r="E17" s="24">
        <v>50.33</v>
      </c>
      <c r="F17" s="24">
        <f t="shared" si="0"/>
        <v>3019.8</v>
      </c>
      <c r="G17" s="24">
        <v>51.33</v>
      </c>
      <c r="H17" s="24">
        <f t="shared" si="1"/>
        <v>3079.8</v>
      </c>
      <c r="I17" s="24">
        <v>49.33</v>
      </c>
      <c r="J17" s="24">
        <f t="shared" si="2"/>
        <v>2959.8</v>
      </c>
      <c r="K17" s="24">
        <f t="shared" si="3"/>
        <v>50.33</v>
      </c>
      <c r="L17" s="18">
        <f t="shared" si="3"/>
        <v>3019.8</v>
      </c>
      <c r="M17" s="39">
        <f t="shared" si="4"/>
        <v>2868.81</v>
      </c>
      <c r="N17" s="39">
        <f t="shared" si="5"/>
        <v>150.99</v>
      </c>
    </row>
    <row r="18" ht="102" spans="1:14">
      <c r="A18" s="15">
        <v>13</v>
      </c>
      <c r="B18" s="22" t="s">
        <v>28</v>
      </c>
      <c r="C18" s="23">
        <v>40</v>
      </c>
      <c r="D18" s="23">
        <v>3</v>
      </c>
      <c r="E18" s="24">
        <v>104</v>
      </c>
      <c r="F18" s="24">
        <f t="shared" si="0"/>
        <v>12480</v>
      </c>
      <c r="G18" s="24">
        <v>103</v>
      </c>
      <c r="H18" s="24">
        <f t="shared" si="1"/>
        <v>12360</v>
      </c>
      <c r="I18" s="24">
        <v>102.25</v>
      </c>
      <c r="J18" s="24">
        <f t="shared" si="2"/>
        <v>12270</v>
      </c>
      <c r="K18" s="24">
        <f t="shared" si="3"/>
        <v>103.083333333333</v>
      </c>
      <c r="L18" s="18">
        <f t="shared" si="3"/>
        <v>12370</v>
      </c>
      <c r="M18" s="39">
        <f t="shared" si="4"/>
        <v>11751.5</v>
      </c>
      <c r="N18" s="39">
        <f t="shared" si="5"/>
        <v>618.5</v>
      </c>
    </row>
    <row r="19" spans="1:14">
      <c r="A19" s="15">
        <v>14</v>
      </c>
      <c r="B19" s="19" t="s">
        <v>29</v>
      </c>
      <c r="C19" s="20">
        <v>20</v>
      </c>
      <c r="D19" s="20">
        <v>1</v>
      </c>
      <c r="E19" s="21">
        <v>13</v>
      </c>
      <c r="F19" s="21">
        <f t="shared" si="0"/>
        <v>260</v>
      </c>
      <c r="G19" s="21">
        <v>14.3</v>
      </c>
      <c r="H19" s="21">
        <f t="shared" si="1"/>
        <v>286</v>
      </c>
      <c r="I19" s="21">
        <v>13</v>
      </c>
      <c r="J19" s="21">
        <f t="shared" si="2"/>
        <v>260</v>
      </c>
      <c r="K19" s="21">
        <f t="shared" si="3"/>
        <v>13.4333333333333</v>
      </c>
      <c r="L19" s="18">
        <f t="shared" si="3"/>
        <v>268.666666666667</v>
      </c>
      <c r="M19" s="39">
        <f t="shared" si="4"/>
        <v>255.233333333333</v>
      </c>
      <c r="N19" s="39">
        <f t="shared" si="5"/>
        <v>13.4333333333333</v>
      </c>
    </row>
    <row r="20" ht="38.25" spans="1:17">
      <c r="A20" s="15">
        <v>15</v>
      </c>
      <c r="B20" s="19" t="s">
        <v>30</v>
      </c>
      <c r="C20" s="20">
        <v>30</v>
      </c>
      <c r="D20" s="20">
        <v>3</v>
      </c>
      <c r="E20" s="21">
        <v>2.5</v>
      </c>
      <c r="F20" s="21">
        <f t="shared" si="0"/>
        <v>225</v>
      </c>
      <c r="G20" s="21">
        <v>2.5</v>
      </c>
      <c r="H20" s="21">
        <f t="shared" si="1"/>
        <v>225</v>
      </c>
      <c r="I20" s="21">
        <v>2.89</v>
      </c>
      <c r="J20" s="21">
        <f t="shared" si="2"/>
        <v>260.1</v>
      </c>
      <c r="K20" s="21">
        <f t="shared" si="3"/>
        <v>2.63</v>
      </c>
      <c r="L20" s="18">
        <f t="shared" si="3"/>
        <v>236.7</v>
      </c>
      <c r="M20" s="39">
        <f t="shared" si="4"/>
        <v>224.865</v>
      </c>
      <c r="N20" s="39">
        <f t="shared" si="5"/>
        <v>11.835</v>
      </c>
      <c r="O20" s="40"/>
      <c r="P20" s="40"/>
      <c r="Q20" s="40"/>
    </row>
    <row r="21" ht="127.5" spans="1:14">
      <c r="A21" s="15">
        <v>16</v>
      </c>
      <c r="B21" s="19" t="s">
        <v>31</v>
      </c>
      <c r="C21" s="20">
        <v>50</v>
      </c>
      <c r="D21" s="20">
        <v>1</v>
      </c>
      <c r="E21" s="21">
        <v>420</v>
      </c>
      <c r="F21" s="21">
        <f t="shared" si="0"/>
        <v>21000</v>
      </c>
      <c r="G21" s="21">
        <v>330</v>
      </c>
      <c r="H21" s="21">
        <f t="shared" si="1"/>
        <v>16500</v>
      </c>
      <c r="I21" s="21">
        <v>330</v>
      </c>
      <c r="J21" s="21">
        <f t="shared" si="2"/>
        <v>16500</v>
      </c>
      <c r="K21" s="21">
        <f t="shared" si="3"/>
        <v>360</v>
      </c>
      <c r="L21" s="18">
        <f t="shared" si="3"/>
        <v>18000</v>
      </c>
      <c r="M21" s="39">
        <f t="shared" si="4"/>
        <v>17100</v>
      </c>
      <c r="N21" s="39">
        <f t="shared" si="5"/>
        <v>900</v>
      </c>
    </row>
    <row r="22" ht="165.75" spans="1:14">
      <c r="A22" s="15">
        <v>17</v>
      </c>
      <c r="B22" s="19" t="s">
        <v>32</v>
      </c>
      <c r="C22" s="20">
        <v>1</v>
      </c>
      <c r="D22" s="20">
        <v>3</v>
      </c>
      <c r="E22" s="21">
        <v>1275</v>
      </c>
      <c r="F22" s="21">
        <f t="shared" si="0"/>
        <v>3825</v>
      </c>
      <c r="G22" s="21">
        <v>1937.92</v>
      </c>
      <c r="H22" s="21">
        <f t="shared" si="1"/>
        <v>5813.76</v>
      </c>
      <c r="I22" s="24">
        <v>2100</v>
      </c>
      <c r="J22" s="21">
        <f t="shared" si="2"/>
        <v>6300</v>
      </c>
      <c r="K22" s="21">
        <f t="shared" si="3"/>
        <v>1770.97333333333</v>
      </c>
      <c r="L22" s="18">
        <f t="shared" si="3"/>
        <v>5312.92</v>
      </c>
      <c r="M22" s="39">
        <f t="shared" si="4"/>
        <v>5047.274</v>
      </c>
      <c r="N22" s="39">
        <f t="shared" si="5"/>
        <v>265.646000000001</v>
      </c>
    </row>
    <row r="23" ht="165.75" spans="1:14">
      <c r="A23" s="15">
        <v>18</v>
      </c>
      <c r="B23" s="19" t="s">
        <v>33</v>
      </c>
      <c r="C23" s="20">
        <v>1</v>
      </c>
      <c r="D23" s="20">
        <v>1</v>
      </c>
      <c r="E23" s="21">
        <v>1275</v>
      </c>
      <c r="F23" s="21">
        <f t="shared" si="0"/>
        <v>1275</v>
      </c>
      <c r="G23" s="21">
        <v>1937.92</v>
      </c>
      <c r="H23" s="21">
        <f t="shared" si="1"/>
        <v>1937.92</v>
      </c>
      <c r="I23" s="24">
        <v>2100</v>
      </c>
      <c r="J23" s="21">
        <f t="shared" si="2"/>
        <v>2100</v>
      </c>
      <c r="K23" s="21">
        <f t="shared" si="3"/>
        <v>1770.97333333333</v>
      </c>
      <c r="L23" s="18">
        <f t="shared" si="3"/>
        <v>1770.97333333333</v>
      </c>
      <c r="M23" s="39">
        <f t="shared" si="4"/>
        <v>1682.42466666667</v>
      </c>
      <c r="N23" s="39">
        <f t="shared" si="5"/>
        <v>88.5486666666668</v>
      </c>
    </row>
    <row r="24" ht="56.25" customHeight="1" spans="1:14">
      <c r="A24" s="15">
        <v>19</v>
      </c>
      <c r="B24" s="19" t="s">
        <v>34</v>
      </c>
      <c r="C24" s="20">
        <v>1</v>
      </c>
      <c r="D24" s="20">
        <v>3</v>
      </c>
      <c r="E24" s="21">
        <v>1119</v>
      </c>
      <c r="F24" s="21">
        <f t="shared" si="0"/>
        <v>3357</v>
      </c>
      <c r="G24" s="21">
        <v>1199.5</v>
      </c>
      <c r="H24" s="21">
        <f t="shared" si="1"/>
        <v>3598.5</v>
      </c>
      <c r="I24" s="21">
        <v>1072.5</v>
      </c>
      <c r="J24" s="21">
        <f t="shared" si="2"/>
        <v>3217.5</v>
      </c>
      <c r="K24" s="21">
        <f t="shared" si="3"/>
        <v>1130.33333333333</v>
      </c>
      <c r="L24" s="18">
        <f t="shared" si="3"/>
        <v>3391</v>
      </c>
      <c r="M24" s="39">
        <f t="shared" si="4"/>
        <v>3221.45</v>
      </c>
      <c r="N24" s="39">
        <f t="shared" si="5"/>
        <v>169.55</v>
      </c>
    </row>
    <row r="25" ht="42.75" customHeight="1" spans="1:14">
      <c r="A25" s="15">
        <v>20</v>
      </c>
      <c r="B25" s="19" t="s">
        <v>35</v>
      </c>
      <c r="C25" s="20">
        <v>1</v>
      </c>
      <c r="D25" s="20">
        <v>1</v>
      </c>
      <c r="E25" s="21">
        <v>1119.5</v>
      </c>
      <c r="F25" s="21">
        <f t="shared" si="0"/>
        <v>1119.5</v>
      </c>
      <c r="G25" s="21">
        <v>1095</v>
      </c>
      <c r="H25" s="21">
        <f t="shared" si="1"/>
        <v>1095</v>
      </c>
      <c r="I25" s="21">
        <v>1072.5</v>
      </c>
      <c r="J25" s="21">
        <f t="shared" si="2"/>
        <v>1072.5</v>
      </c>
      <c r="K25" s="21">
        <f t="shared" si="3"/>
        <v>1095.66666666667</v>
      </c>
      <c r="L25" s="18">
        <f t="shared" si="3"/>
        <v>1095.66666666667</v>
      </c>
      <c r="M25" s="39">
        <f t="shared" si="4"/>
        <v>1040.88333333333</v>
      </c>
      <c r="N25" s="39">
        <f t="shared" si="5"/>
        <v>54.7833333333333</v>
      </c>
    </row>
    <row r="26" ht="89.25" spans="1:14">
      <c r="A26" s="15">
        <v>21</v>
      </c>
      <c r="B26" s="19" t="s">
        <v>36</v>
      </c>
      <c r="C26" s="20">
        <v>4</v>
      </c>
      <c r="D26" s="20">
        <v>3</v>
      </c>
      <c r="E26" s="24">
        <v>179.19</v>
      </c>
      <c r="F26" s="21">
        <f t="shared" si="0"/>
        <v>2150.28</v>
      </c>
      <c r="G26" s="21">
        <v>253.3</v>
      </c>
      <c r="H26" s="21">
        <f t="shared" si="1"/>
        <v>3039.6</v>
      </c>
      <c r="I26" s="21">
        <v>229.5</v>
      </c>
      <c r="J26" s="21">
        <f t="shared" si="2"/>
        <v>2754</v>
      </c>
      <c r="K26" s="21">
        <f t="shared" si="3"/>
        <v>220.663333333333</v>
      </c>
      <c r="L26" s="18">
        <f t="shared" si="3"/>
        <v>2647.96</v>
      </c>
      <c r="M26" s="39">
        <f t="shared" si="4"/>
        <v>2515.562</v>
      </c>
      <c r="N26" s="39">
        <f t="shared" si="5"/>
        <v>132.398</v>
      </c>
    </row>
    <row r="27" ht="25.5" spans="1:14">
      <c r="A27" s="15">
        <v>22</v>
      </c>
      <c r="B27" s="19" t="s">
        <v>37</v>
      </c>
      <c r="C27" s="20">
        <v>4</v>
      </c>
      <c r="D27" s="20">
        <v>3</v>
      </c>
      <c r="E27" s="21">
        <v>130</v>
      </c>
      <c r="F27" s="24">
        <f t="shared" si="0"/>
        <v>1560</v>
      </c>
      <c r="G27" s="24">
        <v>92.5</v>
      </c>
      <c r="H27" s="24">
        <f t="shared" si="1"/>
        <v>1110</v>
      </c>
      <c r="I27" s="24">
        <v>98.99</v>
      </c>
      <c r="J27" s="24">
        <f t="shared" si="2"/>
        <v>1187.88</v>
      </c>
      <c r="K27" s="24">
        <f t="shared" si="3"/>
        <v>107.163333333333</v>
      </c>
      <c r="L27" s="18">
        <f t="shared" si="3"/>
        <v>1285.96</v>
      </c>
      <c r="M27" s="39">
        <f t="shared" si="4"/>
        <v>1221.662</v>
      </c>
      <c r="N27" s="39">
        <f t="shared" si="5"/>
        <v>64.298</v>
      </c>
    </row>
    <row r="28" ht="25.5" spans="1:14">
      <c r="A28" s="15">
        <v>23</v>
      </c>
      <c r="B28" s="19" t="s">
        <v>38</v>
      </c>
      <c r="C28" s="20">
        <v>1</v>
      </c>
      <c r="D28" s="20">
        <v>1</v>
      </c>
      <c r="E28" s="21">
        <v>130</v>
      </c>
      <c r="F28" s="24">
        <f t="shared" si="0"/>
        <v>130</v>
      </c>
      <c r="G28" s="24">
        <v>92.5</v>
      </c>
      <c r="H28" s="24">
        <f t="shared" si="1"/>
        <v>92.5</v>
      </c>
      <c r="I28" s="24">
        <v>98.99</v>
      </c>
      <c r="J28" s="24">
        <f t="shared" si="2"/>
        <v>98.99</v>
      </c>
      <c r="K28" s="24">
        <f t="shared" si="3"/>
        <v>107.163333333333</v>
      </c>
      <c r="L28" s="18">
        <f t="shared" si="3"/>
        <v>107.163333333333</v>
      </c>
      <c r="M28" s="39">
        <f t="shared" si="4"/>
        <v>101.805166666667</v>
      </c>
      <c r="N28" s="39">
        <f t="shared" si="5"/>
        <v>5.35816666666668</v>
      </c>
    </row>
    <row r="29" ht="63.75" spans="1:14">
      <c r="A29" s="15">
        <v>24</v>
      </c>
      <c r="B29" s="19" t="s">
        <v>39</v>
      </c>
      <c r="C29" s="20">
        <v>2</v>
      </c>
      <c r="D29" s="20">
        <v>3</v>
      </c>
      <c r="E29" s="21">
        <v>249</v>
      </c>
      <c r="F29" s="21">
        <f t="shared" si="0"/>
        <v>1494</v>
      </c>
      <c r="G29" s="21">
        <v>200</v>
      </c>
      <c r="H29" s="21">
        <f t="shared" si="1"/>
        <v>1200</v>
      </c>
      <c r="I29" s="21">
        <v>280</v>
      </c>
      <c r="J29" s="21">
        <f t="shared" si="2"/>
        <v>1680</v>
      </c>
      <c r="K29" s="21">
        <f t="shared" si="3"/>
        <v>243</v>
      </c>
      <c r="L29" s="18">
        <f t="shared" si="3"/>
        <v>1458</v>
      </c>
      <c r="M29" s="39">
        <f t="shared" si="4"/>
        <v>1385.1</v>
      </c>
      <c r="N29" s="39">
        <f t="shared" si="5"/>
        <v>72.9000000000001</v>
      </c>
    </row>
    <row r="30" ht="38.25" spans="1:14">
      <c r="A30" s="15">
        <v>25</v>
      </c>
      <c r="B30" s="19" t="s">
        <v>40</v>
      </c>
      <c r="C30" s="20">
        <v>2</v>
      </c>
      <c r="D30" s="20">
        <v>3</v>
      </c>
      <c r="E30" s="21">
        <v>208</v>
      </c>
      <c r="F30" s="21">
        <f t="shared" si="0"/>
        <v>1248</v>
      </c>
      <c r="G30" s="21">
        <v>250</v>
      </c>
      <c r="H30" s="21">
        <f t="shared" si="1"/>
        <v>1500</v>
      </c>
      <c r="I30" s="21">
        <v>235.21</v>
      </c>
      <c r="J30" s="21">
        <f t="shared" si="2"/>
        <v>1411.26</v>
      </c>
      <c r="K30" s="21">
        <f t="shared" si="3"/>
        <v>231.07</v>
      </c>
      <c r="L30" s="18">
        <f t="shared" si="3"/>
        <v>1386.42</v>
      </c>
      <c r="M30" s="39">
        <f t="shared" si="4"/>
        <v>1317.099</v>
      </c>
      <c r="N30" s="39">
        <f t="shared" si="5"/>
        <v>69.3210000000001</v>
      </c>
    </row>
    <row r="31" ht="25.5" spans="1:17">
      <c r="A31" s="15">
        <v>26</v>
      </c>
      <c r="B31" s="19" t="s">
        <v>41</v>
      </c>
      <c r="C31" s="20">
        <v>2</v>
      </c>
      <c r="D31" s="20">
        <v>3</v>
      </c>
      <c r="E31" s="21">
        <v>400</v>
      </c>
      <c r="F31" s="21">
        <f t="shared" si="0"/>
        <v>2400</v>
      </c>
      <c r="G31" s="21">
        <v>315.43</v>
      </c>
      <c r="H31" s="21">
        <f t="shared" si="1"/>
        <v>1892.58</v>
      </c>
      <c r="I31" s="21">
        <v>280</v>
      </c>
      <c r="J31" s="21">
        <f t="shared" si="2"/>
        <v>1680</v>
      </c>
      <c r="K31" s="21">
        <f t="shared" si="3"/>
        <v>331.81</v>
      </c>
      <c r="L31" s="18">
        <f t="shared" si="3"/>
        <v>1990.86</v>
      </c>
      <c r="M31" s="39">
        <f t="shared" si="4"/>
        <v>1891.317</v>
      </c>
      <c r="N31" s="39">
        <f t="shared" si="5"/>
        <v>99.5430000000001</v>
      </c>
      <c r="O31" s="40"/>
      <c r="P31" s="40"/>
      <c r="Q31" s="40"/>
    </row>
    <row r="32" ht="38.25" spans="1:14">
      <c r="A32" s="15">
        <v>27</v>
      </c>
      <c r="B32" s="22" t="s">
        <v>42</v>
      </c>
      <c r="C32" s="23">
        <v>1</v>
      </c>
      <c r="D32" s="23">
        <v>3</v>
      </c>
      <c r="E32" s="24">
        <v>1220</v>
      </c>
      <c r="F32" s="24">
        <f t="shared" si="0"/>
        <v>3660</v>
      </c>
      <c r="G32" s="24">
        <v>1062.5</v>
      </c>
      <c r="H32" s="24">
        <f t="shared" si="1"/>
        <v>3187.5</v>
      </c>
      <c r="I32" s="24">
        <v>1219</v>
      </c>
      <c r="J32" s="24">
        <f t="shared" si="2"/>
        <v>3657</v>
      </c>
      <c r="K32" s="24">
        <f t="shared" si="3"/>
        <v>1167.16666666667</v>
      </c>
      <c r="L32" s="18">
        <f t="shared" si="3"/>
        <v>3501.5</v>
      </c>
      <c r="M32" s="39">
        <f t="shared" si="4"/>
        <v>3326.425</v>
      </c>
      <c r="N32" s="39">
        <f t="shared" si="5"/>
        <v>175.075</v>
      </c>
    </row>
    <row r="33" ht="38.25" spans="1:14">
      <c r="A33" s="15">
        <v>28</v>
      </c>
      <c r="B33" s="19" t="s">
        <v>43</v>
      </c>
      <c r="C33" s="20">
        <v>1</v>
      </c>
      <c r="D33" s="20">
        <v>3</v>
      </c>
      <c r="E33" s="21">
        <v>1219.5</v>
      </c>
      <c r="F33" s="21">
        <f t="shared" si="0"/>
        <v>3658.5</v>
      </c>
      <c r="G33" s="21">
        <v>1466.67</v>
      </c>
      <c r="H33" s="21">
        <f t="shared" si="1"/>
        <v>4400.01</v>
      </c>
      <c r="I33" s="24">
        <v>1500</v>
      </c>
      <c r="J33" s="21">
        <f t="shared" si="2"/>
        <v>4500</v>
      </c>
      <c r="K33" s="21">
        <f t="shared" si="3"/>
        <v>1395.39</v>
      </c>
      <c r="L33" s="18">
        <f t="shared" si="3"/>
        <v>4186.17</v>
      </c>
      <c r="M33" s="39">
        <f t="shared" si="4"/>
        <v>3976.8615</v>
      </c>
      <c r="N33" s="39">
        <f t="shared" si="5"/>
        <v>209.3085</v>
      </c>
    </row>
    <row r="34" ht="51" spans="1:14">
      <c r="A34" s="15">
        <v>29</v>
      </c>
      <c r="B34" s="19" t="s">
        <v>44</v>
      </c>
      <c r="C34" s="20">
        <v>1</v>
      </c>
      <c r="D34" s="20">
        <v>3</v>
      </c>
      <c r="E34" s="24">
        <v>550</v>
      </c>
      <c r="F34" s="21">
        <f t="shared" si="0"/>
        <v>1650</v>
      </c>
      <c r="G34" s="21">
        <v>475</v>
      </c>
      <c r="H34" s="21">
        <f t="shared" si="1"/>
        <v>1425</v>
      </c>
      <c r="I34" s="21">
        <v>575</v>
      </c>
      <c r="J34" s="21">
        <f t="shared" si="2"/>
        <v>1725</v>
      </c>
      <c r="K34" s="21">
        <f t="shared" si="3"/>
        <v>533.333333333333</v>
      </c>
      <c r="L34" s="18">
        <f t="shared" si="3"/>
        <v>1600</v>
      </c>
      <c r="M34" s="39">
        <f t="shared" si="4"/>
        <v>1520</v>
      </c>
      <c r="N34" s="39">
        <f t="shared" si="5"/>
        <v>80</v>
      </c>
    </row>
    <row r="35" ht="38.25" spans="1:17">
      <c r="A35" s="15">
        <v>30</v>
      </c>
      <c r="B35" s="19" t="s">
        <v>45</v>
      </c>
      <c r="C35" s="20">
        <v>1</v>
      </c>
      <c r="D35" s="23">
        <v>1</v>
      </c>
      <c r="E35" s="21">
        <v>1100</v>
      </c>
      <c r="F35" s="21">
        <f t="shared" si="0"/>
        <v>1100</v>
      </c>
      <c r="G35" s="21">
        <v>920</v>
      </c>
      <c r="H35" s="21">
        <f t="shared" si="1"/>
        <v>920</v>
      </c>
      <c r="I35" s="21">
        <v>1200</v>
      </c>
      <c r="J35" s="21">
        <f t="shared" si="2"/>
        <v>1200</v>
      </c>
      <c r="K35" s="21">
        <f t="shared" si="3"/>
        <v>1073.33333333333</v>
      </c>
      <c r="L35" s="18">
        <f t="shared" si="3"/>
        <v>1073.33333333333</v>
      </c>
      <c r="M35" s="39">
        <f t="shared" si="4"/>
        <v>1019.66666666667</v>
      </c>
      <c r="N35" s="39">
        <f t="shared" si="5"/>
        <v>53.6666666666667</v>
      </c>
      <c r="O35" s="40"/>
      <c r="P35" s="40"/>
      <c r="Q35" s="40"/>
    </row>
    <row r="36" ht="102" spans="1:14">
      <c r="A36" s="15">
        <v>31</v>
      </c>
      <c r="B36" s="19" t="s">
        <v>46</v>
      </c>
      <c r="C36" s="20">
        <v>1</v>
      </c>
      <c r="D36" s="20">
        <v>3</v>
      </c>
      <c r="E36" s="21">
        <v>8998</v>
      </c>
      <c r="F36" s="21">
        <f t="shared" si="0"/>
        <v>26994</v>
      </c>
      <c r="G36" s="21">
        <v>8294.8</v>
      </c>
      <c r="H36" s="21">
        <f t="shared" si="1"/>
        <v>24884.4</v>
      </c>
      <c r="I36" s="21">
        <v>8750</v>
      </c>
      <c r="J36" s="21">
        <f t="shared" si="2"/>
        <v>26250</v>
      </c>
      <c r="K36" s="21">
        <f t="shared" si="3"/>
        <v>8680.93333333333</v>
      </c>
      <c r="L36" s="18">
        <f t="shared" si="3"/>
        <v>26042.8</v>
      </c>
      <c r="M36" s="39">
        <f t="shared" si="4"/>
        <v>24740.66</v>
      </c>
      <c r="N36" s="39">
        <f t="shared" si="5"/>
        <v>1302.14</v>
      </c>
    </row>
    <row r="37" spans="2:14">
      <c r="B37" s="25" t="s">
        <v>47</v>
      </c>
      <c r="C37" s="26"/>
      <c r="D37" s="26"/>
      <c r="E37" s="26"/>
      <c r="F37" s="26"/>
      <c r="G37" s="26"/>
      <c r="H37" s="26"/>
      <c r="I37" s="26"/>
      <c r="J37" s="26"/>
      <c r="K37" s="41"/>
      <c r="L37" s="42">
        <f>SUM(L6:L36)</f>
        <v>161675.246666667</v>
      </c>
      <c r="M37" s="42">
        <f>SUM(M6:M36)</f>
        <v>153591.484333333</v>
      </c>
      <c r="N37" s="42">
        <f>SUM(N6:N36)</f>
        <v>8083.76233333334</v>
      </c>
    </row>
    <row r="38" spans="2:14">
      <c r="B38" s="4"/>
      <c r="E38" s="2"/>
      <c r="F38" s="2"/>
      <c r="G38" s="2"/>
      <c r="H38" s="2"/>
      <c r="I38" s="2"/>
      <c r="J38" s="2"/>
      <c r="K38" s="2"/>
      <c r="L38" s="43"/>
      <c r="M38" s="43"/>
      <c r="N38" s="43"/>
    </row>
    <row r="39" spans="2:14">
      <c r="B39" s="27" t="s">
        <v>48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2:14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2:14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2:14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2:14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2:14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2:14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2:14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2:14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2:14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  <row r="49" spans="2:14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2:14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ht="48" customHeight="1" spans="2:14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  <row r="52" hidden="1" spans="2:14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  <row r="53" hidden="1" spans="2:14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hidden="1" spans="2:14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hidden="1" spans="2:14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</row>
    <row r="56" hidden="1" spans="2:14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</row>
  </sheetData>
  <mergeCells count="10">
    <mergeCell ref="B2:N2"/>
    <mergeCell ref="B3:N3"/>
    <mergeCell ref="E4:F4"/>
    <mergeCell ref="G4:H4"/>
    <mergeCell ref="I4:J4"/>
    <mergeCell ref="K4:L4"/>
    <mergeCell ref="B37:K37"/>
    <mergeCell ref="M4:M5"/>
    <mergeCell ref="N4:N5"/>
    <mergeCell ref="B39:N56"/>
  </mergeCells>
  <printOptions horizontalCentered="1"/>
  <pageMargins left="0.31496062992126" right="0.31496062992126" top="0.78740157480315" bottom="0.78740157480315" header="0.31496062992126" footer="0.31496062992126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Maximiliano magalhaes</dc:creator>
  <cp:lastModifiedBy>Elemarcia.Rezer</cp:lastModifiedBy>
  <dcterms:created xsi:type="dcterms:W3CDTF">2024-02-19T20:20:00Z</dcterms:created>
  <cp:lastPrinted>2024-03-26T13:00:00Z</cp:lastPrinted>
  <dcterms:modified xsi:type="dcterms:W3CDTF">2024-04-01T15:02:33Z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FE52780816FC40CEB5C490AD868D53FA_12</vt:lpwstr>
  </property>
  <property fmtid="{D5CDD505-2E9C-101B-9397-08002B2CF9AE}" pid="3" name="KSOProductBuildVer">
    <vt:lpwstr>1046-12.2.0.16703</vt:lpwstr>
  </property>
</Properties>
</file>